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ocx" ContentType="application/vnd.openxmlformats-officedocument.wordprocessingml.document"/>
  <Default Extension="emf" ContentType="image/x-emf"/>
  <Default Extension="rels" ContentType="application/vnd.openxmlformats-package.relationships+xml"/>
  <Default Extension="vml" ContentType="application/vnd.openxmlformats-officedocument.vmlDrawing"/>
  <Default Extension="xlsx" ContentType="application/vnd.openxmlformats-officedocument.spreadsheetml.sheet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embeddings/oleObject12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2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hakhzod.Mamasadikov\Documents\budget\final\"/>
    </mc:Choice>
  </mc:AlternateContent>
  <xr:revisionPtr revIDLastSave="0" documentId="8_{D76C873F-4D17-4F31-B94A-7A9EBF2F5186}" xr6:coauthVersionLast="47" xr6:coauthVersionMax="47" xr10:uidLastSave="{00000000-0000-0000-0000-000000000000}"/>
  <bookViews>
    <workbookView xWindow="-108" yWindow="-108" windowWidth="23256" windowHeight="12456" xr2:uid="{57FE2662-1D9B-4D5B-AC76-FC1C3E0563F5}"/>
  </bookViews>
  <sheets>
    <sheet name="Лист2" sheetId="2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18" i="2" l="1"/>
  <c r="I5" i="2"/>
  <c r="J5" i="2" s="1"/>
  <c r="V5" i="2" s="1"/>
  <c r="I6" i="2"/>
  <c r="J6" i="2" s="1"/>
  <c r="L6" i="2" s="1"/>
  <c r="V6" i="2" s="1"/>
  <c r="I7" i="2"/>
  <c r="I8" i="2"/>
  <c r="M8" i="2" s="1"/>
  <c r="I9" i="2"/>
  <c r="J9" i="2" s="1"/>
  <c r="L9" i="2" s="1"/>
  <c r="I10" i="2"/>
  <c r="K10" i="2" s="1"/>
  <c r="V10" i="2" s="1"/>
  <c r="I11" i="2"/>
  <c r="I12" i="2"/>
  <c r="M12" i="2" s="1"/>
  <c r="I13" i="2"/>
  <c r="M13" i="2" s="1"/>
  <c r="I14" i="2"/>
  <c r="U14" i="2" s="1"/>
  <c r="I15" i="2"/>
  <c r="Q15" i="2" s="1"/>
  <c r="I16" i="2"/>
  <c r="U16" i="2" s="1"/>
  <c r="I17" i="2"/>
  <c r="K17" i="2" s="1"/>
  <c r="S17" i="2" l="1"/>
  <c r="U17" i="2"/>
  <c r="R17" i="2"/>
  <c r="J17" i="2"/>
  <c r="P15" i="2"/>
  <c r="Q17" i="2"/>
  <c r="P17" i="2"/>
  <c r="P18" i="2" s="1"/>
  <c r="O17" i="2"/>
  <c r="N17" i="2"/>
  <c r="L8" i="2"/>
  <c r="L17" i="2"/>
  <c r="S12" i="2"/>
  <c r="V9" i="2"/>
  <c r="O13" i="2"/>
  <c r="Q14" i="2"/>
  <c r="T14" i="2"/>
  <c r="T17" i="2"/>
  <c r="T15" i="2"/>
  <c r="U15" i="2"/>
  <c r="U18" i="2" s="1"/>
  <c r="K11" i="2"/>
  <c r="S16" i="2"/>
  <c r="L7" i="2"/>
  <c r="R7" i="2" s="1"/>
  <c r="N11" i="2"/>
  <c r="T16" i="2"/>
  <c r="K8" i="2"/>
  <c r="M17" i="2"/>
  <c r="I4" i="2"/>
  <c r="V8" i="2" l="1"/>
  <c r="O4" i="2"/>
  <c r="O18" i="2" s="1"/>
  <c r="L4" i="2"/>
  <c r="L18" i="2" s="1"/>
  <c r="J4" i="2"/>
  <c r="N18" i="2"/>
  <c r="Q18" i="2"/>
  <c r="V17" i="2"/>
  <c r="T18" i="2"/>
  <c r="R11" i="2"/>
  <c r="V11" i="2" s="1"/>
  <c r="V15" i="2"/>
  <c r="V7" i="2"/>
  <c r="K18" i="2"/>
  <c r="V14" i="2"/>
  <c r="V13" i="2"/>
  <c r="M18" i="2"/>
  <c r="V16" i="2"/>
  <c r="V12" i="2"/>
  <c r="S18" i="2"/>
  <c r="I18" i="2"/>
  <c r="R18" i="2" l="1"/>
  <c r="V4" i="2"/>
  <c r="V18" i="2" s="1"/>
  <c r="J18" i="2"/>
</calcChain>
</file>

<file path=xl/sharedStrings.xml><?xml version="1.0" encoding="utf-8"?>
<sst xmlns="http://schemas.openxmlformats.org/spreadsheetml/2006/main" count="79" uniqueCount="53">
  <si>
    <t>Examples and Guidance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</si>
  <si>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</si>
  <si>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</si>
  <si>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</si>
  <si>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</si>
  <si>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</si>
  <si>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</si>
  <si>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</si>
  <si>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</si>
  <si>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</si>
  <si>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</si>
  <si>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December</t>
  </si>
  <si>
    <t>Name of material, raw materials, services</t>
  </si>
  <si>
    <t>Total(UZS)</t>
  </si>
  <si>
    <t>US dollar exchange rate</t>
  </si>
  <si>
    <t>Total(USD)</t>
  </si>
  <si>
    <t>November</t>
  </si>
  <si>
    <t>Цех/отдел</t>
  </si>
  <si>
    <t>Notes</t>
  </si>
  <si>
    <t>Total</t>
  </si>
  <si>
    <t>As per Sasol Quotation for the supply of Cluster Filter Assemblies set(s) for 130-VR-105/205</t>
  </si>
  <si>
    <t>Turnaround Planning Department</t>
  </si>
  <si>
    <t>Mobilization of Vendors/Licensors for main equipment during Turnaround</t>
  </si>
  <si>
    <t>1) Bricks
2) Castable
3) Cement
4) etc</t>
  </si>
  <si>
    <t>Purchase refractory materials (for ATR, Fired Heaters,etc) for Turnaround</t>
  </si>
  <si>
    <t>Purchase spare Special tools/equipment for Turnaround</t>
  </si>
  <si>
    <t>Outsourcing services for Statutory inspections (Manpower, Equipment/Tools, Specialized inspection)</t>
  </si>
  <si>
    <t>Purchase spare bulk materials to use during Outage/Turnaround period</t>
  </si>
  <si>
    <t xml:space="preserve">1) Blinds
2) Bolts&amp;nuts
3) Gaskets </t>
  </si>
  <si>
    <t>Purchase Main Flare Tip Assembly and Top Davit for 181-RF-001</t>
  </si>
  <si>
    <t>1) Special platform/ladder 
2) Lighting equipments
3) Special wrenches
4) Special equipments
5) Portable fans
6) Heating guns
7) UHP water jetting machine</t>
  </si>
  <si>
    <t>Purchase spare Filtering elements for Turnaround</t>
  </si>
  <si>
    <t>Filters, meshes, strainers are needed to use them for replacements</t>
  </si>
  <si>
    <t>To perform replacement of Flare Tip and Davit System</t>
  </si>
  <si>
    <t>Purchase spare Miscellaneous and Piping materials for Turnaround</t>
  </si>
  <si>
    <t>Purchase spare Instrumentation parts and materials for Turnaround</t>
  </si>
  <si>
    <t>1) Spare parts for Valves: MOV, LV, HV, etc.
2) Spare parts for fiels instruments: FT, TT, etc</t>
  </si>
  <si>
    <t>Purchase spare parts for PSVs for Turnaround</t>
  </si>
  <si>
    <t>Spare parts for PSV for replacement works</t>
  </si>
  <si>
    <t>1) Piping materials for MOCs and other works
2) Miscellaneous materials for ATR &amp; WHB and Reformer
3) Cone support for ATR Gas Nozzle</t>
  </si>
  <si>
    <t>Outsourcing services for repair and preparation</t>
  </si>
  <si>
    <t>Purchase spare PPEs for Turnaround</t>
  </si>
  <si>
    <t>Special PPEs for Turnaround</t>
  </si>
  <si>
    <t>Cost for unexpected expenditures</t>
  </si>
  <si>
    <t>Purchase of Cluster (wedge wire type) filters for 130-VR-105/205 (3 sets)</t>
  </si>
  <si>
    <r>
      <rPr>
        <b/>
        <i/>
        <sz val="11"/>
        <color theme="1"/>
        <rFont val="Calibri"/>
        <family val="2"/>
        <charset val="204"/>
        <scheme val="minor"/>
      </rPr>
      <t>Licensors</t>
    </r>
    <r>
      <rPr>
        <i/>
        <sz val="11"/>
        <color theme="1"/>
        <rFont val="Calibri"/>
        <family val="2"/>
        <charset val="204"/>
        <scheme val="minor"/>
      </rPr>
      <t xml:space="preserve">
1) Sasol
2) Haldor topsoe
</t>
    </r>
    <r>
      <rPr>
        <b/>
        <i/>
        <sz val="11"/>
        <color theme="1"/>
        <rFont val="Calibri"/>
        <family val="2"/>
        <charset val="204"/>
        <scheme val="minor"/>
      </rPr>
      <t>Vendors</t>
    </r>
    <r>
      <rPr>
        <i/>
        <sz val="11"/>
        <color theme="1"/>
        <rFont val="Calibri"/>
        <family val="2"/>
        <charset val="204"/>
        <scheme val="minor"/>
      </rPr>
      <t xml:space="preserve">
1) Siemens 
2) CESARE BONETTI
3) Severn Glocon
4) KPC
5) BAKER HUGHES</t>
    </r>
  </si>
  <si>
    <t>NDE Inspections:
1. DPT (Dry penetrant test)
2. UT (Ultrasonic test)
3. RT (Radiographic test)
4. TOFD (Time of flight diffraction) ultra-low angle
5. WFMT (Wet fluorescent magnetic particle test)
6. PAUT (Phased array ultrasonic test) – FOR LTFT-2 REPAIR WORKS) DOOSAN
etc.</t>
  </si>
  <si>
    <t>Services:
1) Welding
2) Catalyst Replacement
3) Insulation
4) Scaffolding
5) Mechanical works
6) Refractory repair 
7) etc.</t>
  </si>
  <si>
    <t>Contingency costs (20% of budget)</t>
  </si>
  <si>
    <t>opex</t>
  </si>
  <si>
    <t>working capitgal</t>
  </si>
  <si>
    <t>capex</t>
  </si>
  <si>
    <t>+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</si>
</sst>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(* #,##0_);_(* \(#,##0\);_(* &quot;-&quot;??_);_(@_)"/>
  </numFmts>
  <fonts count="7" x14ac:knownFonts="1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b/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i/>
      <sz val="11"/>
      <color theme="1"/>
      <name val="Calibri"/>
      <family val="2"/>
      <charset val="204"/>
      <scheme val="minor"/>
    </font>
    <font>
      <b/>
      <i/>
      <sz val="11"/>
      <color theme="1"/>
      <name val="Calibri"/>
      <family val="2"/>
      <charset val="204"/>
      <scheme val="minor"/>
    </font>
    <font>
      <b/>
      <sz val="14"/>
      <color theme="1"/>
      <name val="Calibri"/>
      <family val="2"/>
      <charset val="204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FFC0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43" fontId="3" fillId="0" borderId="0" applyFont="0" applyFill="0" applyBorder="0" applyAlignment="0" applyProtection="0"/>
  </cellStyleXfs>
  <cellXfs count="23">
    <xf numFmtId="0" fontId="0" fillId="0" borderId="0" xfId="0"/>
    <xf numFmtId="164" fontId="0" fillId="0" borderId="1" xfId="1" applyNumberFormat="1" applyFont="1" applyBorder="1" applyAlignment="1">
      <alignment vertical="center"/>
    </xf>
    <xf numFmtId="0" fontId="0" fillId="0" borderId="1" xfId="0" applyBorder="1" applyAlignment="1">
      <alignment vertical="center"/>
    </xf>
    <xf numFmtId="0" fontId="0" fillId="0" borderId="1" xfId="0" applyBorder="1"/>
    <xf numFmtId="0" fontId="0" fillId="2" borderId="1" xfId="0" applyFill="1" applyBorder="1" applyAlignment="1">
      <alignment vertical="center" wrapText="1"/>
    </xf>
    <xf numFmtId="0" fontId="0" fillId="0" borderId="0" xfId="0" applyAlignment="1">
      <alignment vertical="center"/>
    </xf>
    <xf numFmtId="0" fontId="4" fillId="2" borderId="1" xfId="0" applyFont="1" applyFill="1" applyBorder="1" applyAlignment="1">
      <alignment vertical="center" wrapText="1"/>
    </xf>
    <xf numFmtId="0" fontId="0" fillId="0" borderId="1" xfId="0" applyBorder="1" applyAlignment="1">
      <alignment vertical="center" wrapText="1"/>
    </xf>
    <xf numFmtId="0" fontId="4" fillId="0" borderId="1" xfId="0" applyFont="1" applyBorder="1" applyAlignment="1">
      <alignment vertical="center" wrapText="1"/>
    </xf>
    <xf numFmtId="164" fontId="0" fillId="0" borderId="1" xfId="1" applyNumberFormat="1" applyFont="1" applyBorder="1" applyAlignment="1">
      <alignment horizontal="center" vertical="center"/>
    </xf>
    <xf numFmtId="164" fontId="0" fillId="0" borderId="1" xfId="1" applyNumberFormat="1" applyFont="1" applyFill="1" applyBorder="1" applyAlignment="1">
      <alignment horizontal="center" vertical="center"/>
    </xf>
    <xf numFmtId="164" fontId="0" fillId="2" borderId="1" xfId="1" applyNumberFormat="1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4" borderId="1" xfId="0" applyFont="1" applyFill="1" applyBorder="1"/>
    <xf numFmtId="164" fontId="2" fillId="4" borderId="1" xfId="1" applyNumberFormat="1" applyFont="1" applyFill="1" applyBorder="1" applyAlignment="1">
      <alignment horizontal="center" vertical="center"/>
    </xf>
    <xf numFmtId="164" fontId="2" fillId="4" borderId="1" xfId="1" applyNumberFormat="1" applyFont="1" applyFill="1" applyBorder="1" applyAlignment="1"/>
    <xf numFmtId="0" fontId="2" fillId="4" borderId="1" xfId="0" applyFont="1" applyFill="1" applyBorder="1" applyAlignment="1">
      <alignment vertical="center"/>
    </xf>
    <xf numFmtId="0" fontId="2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/>
    </xf>
    <xf numFmtId="0" fontId="2" fillId="3" borderId="2" xfId="0" applyFont="1" applyFill="1" applyBorder="1" applyAlignment="1">
      <alignment horizontal="center" vertical="center"/>
    </xf>
    <xf numFmtId="0" fontId="2" fillId="3" borderId="3" xfId="0" applyFont="1" applyFill="1" applyBorder="1" applyAlignment="1">
      <alignment horizontal="center" vertical="center"/>
    </xf>
    <xf numFmtId="0" fontId="0" fillId="5" borderId="1" xfId="0" applyFill="1" applyBorder="1" applyAlignment="1">
      <alignment vertical="center" wrapText="1"/>
    </xf>
    <xf numFmtId="164" fontId="0" fillId="5" borderId="1" xfId="1" applyNumberFormat="1" applyFont="1" applyFill="1" applyBorder="1" applyAlignment="1">
      <alignment horizontal="center" vertical="center"/>
    </xf>
  </cellXfs>
  <cellStyles count="3">
    <cellStyle name="Comma" xfId="1" builtinId="3"/>
    <cellStyle name="Comma 2" xfId="2" xr:uid="{247BECBA-8B23-455B-9D37-4119F4624CBC}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3" Type="http://schemas.openxmlformats.org/officeDocument/2006/relationships/image" Target="../media/image3.emf"/><Relationship Id="rId21" Type="http://schemas.openxmlformats.org/officeDocument/2006/relationships/image" Target="../media/image21.emf"/><Relationship Id="rId7" Type="http://schemas.openxmlformats.org/officeDocument/2006/relationships/image" Target="../media/image7.emf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" Type="http://schemas.openxmlformats.org/officeDocument/2006/relationships/image" Target="../media/image2.emf"/><Relationship Id="rId16" Type="http://schemas.openxmlformats.org/officeDocument/2006/relationships/image" Target="../media/image16.emf"/><Relationship Id="rId20" Type="http://schemas.openxmlformats.org/officeDocument/2006/relationships/image" Target="../media/image20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213360</xdr:colOff>
          <xdr:row>4</xdr:row>
          <xdr:rowOff>1333500</xdr:rowOff>
        </xdr:from>
        <xdr:to>
          <xdr:col>23</xdr:col>
          <xdr:colOff>853440</xdr:colOff>
          <xdr:row>4</xdr:row>
          <xdr:rowOff>1798320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0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198120</xdr:colOff>
          <xdr:row>4</xdr:row>
          <xdr:rowOff>754380</xdr:rowOff>
        </xdr:from>
        <xdr:to>
          <xdr:col>23</xdr:col>
          <xdr:colOff>853440</xdr:colOff>
          <xdr:row>4</xdr:row>
          <xdr:rowOff>1249680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  <a:ext uri="{FF2B5EF4-FFF2-40B4-BE49-F238E27FC236}">
                  <a16:creationId xmlns:a16="http://schemas.microsoft.com/office/drawing/2014/main" id="{00000000-0008-0000-0000-00000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167640</xdr:colOff>
          <xdr:row>4</xdr:row>
          <xdr:rowOff>167640</xdr:rowOff>
        </xdr:from>
        <xdr:to>
          <xdr:col>23</xdr:col>
          <xdr:colOff>845820</xdr:colOff>
          <xdr:row>4</xdr:row>
          <xdr:rowOff>670560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0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205740</xdr:colOff>
          <xdr:row>5</xdr:row>
          <xdr:rowOff>91440</xdr:rowOff>
        </xdr:from>
        <xdr:to>
          <xdr:col>23</xdr:col>
          <xdr:colOff>876300</xdr:colOff>
          <xdr:row>5</xdr:row>
          <xdr:rowOff>579120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175260</xdr:colOff>
          <xdr:row>3</xdr:row>
          <xdr:rowOff>76200</xdr:rowOff>
        </xdr:from>
        <xdr:to>
          <xdr:col>23</xdr:col>
          <xdr:colOff>861060</xdr:colOff>
          <xdr:row>3</xdr:row>
          <xdr:rowOff>594360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  <a:ext uri="{FF2B5EF4-FFF2-40B4-BE49-F238E27FC236}">
                  <a16:creationId xmlns:a16="http://schemas.microsoft.com/office/drawing/2014/main" id="{00000000-0008-0000-0000-00000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205740</xdr:colOff>
          <xdr:row>5</xdr:row>
          <xdr:rowOff>723900</xdr:rowOff>
        </xdr:from>
        <xdr:to>
          <xdr:col>23</xdr:col>
          <xdr:colOff>876300</xdr:colOff>
          <xdr:row>5</xdr:row>
          <xdr:rowOff>1226820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  <a:ext uri="{FF2B5EF4-FFF2-40B4-BE49-F238E27FC236}">
                  <a16:creationId xmlns:a16="http://schemas.microsoft.com/office/drawing/2014/main" id="{00000000-0008-0000-0000-00000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205740</xdr:colOff>
          <xdr:row>6</xdr:row>
          <xdr:rowOff>83820</xdr:rowOff>
        </xdr:from>
        <xdr:to>
          <xdr:col>23</xdr:col>
          <xdr:colOff>914400</xdr:colOff>
          <xdr:row>6</xdr:row>
          <xdr:rowOff>617220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266700</xdr:colOff>
          <xdr:row>7</xdr:row>
          <xdr:rowOff>76200</xdr:rowOff>
        </xdr:from>
        <xdr:to>
          <xdr:col>23</xdr:col>
          <xdr:colOff>960120</xdr:colOff>
          <xdr:row>7</xdr:row>
          <xdr:rowOff>594360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  <a:ext uri="{FF2B5EF4-FFF2-40B4-BE49-F238E27FC236}">
                  <a16:creationId xmlns:a16="http://schemas.microsoft.com/office/drawing/2014/main" id="{00000000-0008-0000-0000-00000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266700</xdr:colOff>
          <xdr:row>7</xdr:row>
          <xdr:rowOff>693420</xdr:rowOff>
        </xdr:from>
        <xdr:to>
          <xdr:col>23</xdr:col>
          <xdr:colOff>975360</xdr:colOff>
          <xdr:row>7</xdr:row>
          <xdr:rowOff>1211580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274320</xdr:colOff>
          <xdr:row>8</xdr:row>
          <xdr:rowOff>91440</xdr:rowOff>
        </xdr:from>
        <xdr:to>
          <xdr:col>23</xdr:col>
          <xdr:colOff>975360</xdr:colOff>
          <xdr:row>8</xdr:row>
          <xdr:rowOff>617220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312420</xdr:colOff>
          <xdr:row>9</xdr:row>
          <xdr:rowOff>60960</xdr:rowOff>
        </xdr:from>
        <xdr:to>
          <xdr:col>23</xdr:col>
          <xdr:colOff>914400</xdr:colOff>
          <xdr:row>9</xdr:row>
          <xdr:rowOff>510540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342900</xdr:colOff>
          <xdr:row>9</xdr:row>
          <xdr:rowOff>586740</xdr:rowOff>
        </xdr:from>
        <xdr:to>
          <xdr:col>23</xdr:col>
          <xdr:colOff>922020</xdr:colOff>
          <xdr:row>9</xdr:row>
          <xdr:rowOff>1036320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365760</xdr:colOff>
          <xdr:row>9</xdr:row>
          <xdr:rowOff>1097280</xdr:rowOff>
        </xdr:from>
        <xdr:to>
          <xdr:col>23</xdr:col>
          <xdr:colOff>960120</xdr:colOff>
          <xdr:row>9</xdr:row>
          <xdr:rowOff>1539240</xdr:rowOff>
        </xdr:to>
        <xdr:sp macro="" textlink="">
          <xdr:nvSpPr>
            <xdr:cNvPr id="1039" name="Object 15" hidden="1">
              <a:extLst>
                <a:ext uri="{63B3BB69-23CF-44E3-9099-C40C66FF867C}">
                  <a14:compatExt spid="_x0000_s1039"/>
                </a:ext>
                <a:ext uri="{FF2B5EF4-FFF2-40B4-BE49-F238E27FC236}">
                  <a16:creationId xmlns:a16="http://schemas.microsoft.com/office/drawing/2014/main" id="{00000000-0008-0000-0000-00000F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350520</xdr:colOff>
          <xdr:row>9</xdr:row>
          <xdr:rowOff>1638300</xdr:rowOff>
        </xdr:from>
        <xdr:to>
          <xdr:col>23</xdr:col>
          <xdr:colOff>967740</xdr:colOff>
          <xdr:row>9</xdr:row>
          <xdr:rowOff>2103120</xdr:rowOff>
        </xdr:to>
        <xdr:sp macro="" textlink="">
          <xdr:nvSpPr>
            <xdr:cNvPr id="1040" name="Object 16" hidden="1">
              <a:extLst>
                <a:ext uri="{63B3BB69-23CF-44E3-9099-C40C66FF867C}">
                  <a14:compatExt spid="_x0000_s1040"/>
                </a:ext>
                <a:ext uri="{FF2B5EF4-FFF2-40B4-BE49-F238E27FC236}">
                  <a16:creationId xmlns:a16="http://schemas.microsoft.com/office/drawing/2014/main" id="{00000000-0008-0000-0000-000010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350520</xdr:colOff>
          <xdr:row>10</xdr:row>
          <xdr:rowOff>99060</xdr:rowOff>
        </xdr:from>
        <xdr:to>
          <xdr:col>23</xdr:col>
          <xdr:colOff>982980</xdr:colOff>
          <xdr:row>10</xdr:row>
          <xdr:rowOff>586740</xdr:rowOff>
        </xdr:to>
        <xdr:sp macro="" textlink="">
          <xdr:nvSpPr>
            <xdr:cNvPr id="1041" name="Object 17" hidden="1">
              <a:extLst>
                <a:ext uri="{63B3BB69-23CF-44E3-9099-C40C66FF867C}">
                  <a14:compatExt spid="_x0000_s1041"/>
                </a:ext>
                <a:ext uri="{FF2B5EF4-FFF2-40B4-BE49-F238E27FC236}">
                  <a16:creationId xmlns:a16="http://schemas.microsoft.com/office/drawing/2014/main" id="{00000000-0008-0000-0000-00001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312420</xdr:colOff>
          <xdr:row>11</xdr:row>
          <xdr:rowOff>60960</xdr:rowOff>
        </xdr:from>
        <xdr:to>
          <xdr:col>23</xdr:col>
          <xdr:colOff>952500</xdr:colOff>
          <xdr:row>11</xdr:row>
          <xdr:rowOff>525780</xdr:rowOff>
        </xdr:to>
        <xdr:sp macro="" textlink="">
          <xdr:nvSpPr>
            <xdr:cNvPr id="1042" name="Object 18" hidden="1">
              <a:extLst>
                <a:ext uri="{63B3BB69-23CF-44E3-9099-C40C66FF867C}">
                  <a14:compatExt spid="_x0000_s1042"/>
                </a:ext>
                <a:ext uri="{FF2B5EF4-FFF2-40B4-BE49-F238E27FC236}">
                  <a16:creationId xmlns:a16="http://schemas.microsoft.com/office/drawing/2014/main" id="{00000000-0008-0000-0000-000012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335280</xdr:colOff>
          <xdr:row>11</xdr:row>
          <xdr:rowOff>647700</xdr:rowOff>
        </xdr:from>
        <xdr:to>
          <xdr:col>23</xdr:col>
          <xdr:colOff>952500</xdr:colOff>
          <xdr:row>11</xdr:row>
          <xdr:rowOff>1104900</xdr:rowOff>
        </xdr:to>
        <xdr:sp macro="" textlink="">
          <xdr:nvSpPr>
            <xdr:cNvPr id="1043" name="Object 19" hidden="1">
              <a:extLst>
                <a:ext uri="{63B3BB69-23CF-44E3-9099-C40C66FF867C}">
                  <a14:compatExt spid="_x0000_s1043"/>
                </a:ext>
                <a:ext uri="{FF2B5EF4-FFF2-40B4-BE49-F238E27FC236}">
                  <a16:creationId xmlns:a16="http://schemas.microsoft.com/office/drawing/2014/main" id="{00000000-0008-0000-0000-00001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175260</xdr:colOff>
          <xdr:row>14</xdr:row>
          <xdr:rowOff>487680</xdr:rowOff>
        </xdr:from>
        <xdr:to>
          <xdr:col>23</xdr:col>
          <xdr:colOff>1021080</xdr:colOff>
          <xdr:row>14</xdr:row>
          <xdr:rowOff>1127760</xdr:rowOff>
        </xdr:to>
        <xdr:sp macro="" textlink="">
          <xdr:nvSpPr>
            <xdr:cNvPr id="1044" name="Object 20" hidden="1">
              <a:extLst>
                <a:ext uri="{63B3BB69-23CF-44E3-9099-C40C66FF867C}">
                  <a14:compatExt spid="_x0000_s1044"/>
                </a:ext>
                <a:ext uri="{FF2B5EF4-FFF2-40B4-BE49-F238E27FC236}">
                  <a16:creationId xmlns:a16="http://schemas.microsoft.com/office/drawing/2014/main" id="{00000000-0008-0000-0000-00001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251460</xdr:colOff>
          <xdr:row>15</xdr:row>
          <xdr:rowOff>38100</xdr:rowOff>
        </xdr:from>
        <xdr:to>
          <xdr:col>23</xdr:col>
          <xdr:colOff>960120</xdr:colOff>
          <xdr:row>15</xdr:row>
          <xdr:rowOff>571500</xdr:rowOff>
        </xdr:to>
        <xdr:sp macro="" textlink="">
          <xdr:nvSpPr>
            <xdr:cNvPr id="1045" name="Object 21" hidden="1">
              <a:extLst>
                <a:ext uri="{63B3BB69-23CF-44E3-9099-C40C66FF867C}">
                  <a14:compatExt spid="_x0000_s1045"/>
                </a:ext>
                <a:ext uri="{FF2B5EF4-FFF2-40B4-BE49-F238E27FC236}">
                  <a16:creationId xmlns:a16="http://schemas.microsoft.com/office/drawing/2014/main" id="{00000000-0008-0000-0000-00001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251460</xdr:colOff>
          <xdr:row>15</xdr:row>
          <xdr:rowOff>678180</xdr:rowOff>
        </xdr:from>
        <xdr:to>
          <xdr:col>23</xdr:col>
          <xdr:colOff>960120</xdr:colOff>
          <xdr:row>15</xdr:row>
          <xdr:rowOff>1196340</xdr:rowOff>
        </xdr:to>
        <xdr:sp macro="" textlink="">
          <xdr:nvSpPr>
            <xdr:cNvPr id="1046" name="Object 22" hidden="1">
              <a:extLst>
                <a:ext uri="{63B3BB69-23CF-44E3-9099-C40C66FF867C}">
                  <a14:compatExt spid="_x0000_s1046"/>
                </a:ext>
                <a:ext uri="{FF2B5EF4-FFF2-40B4-BE49-F238E27FC236}">
                  <a16:creationId xmlns:a16="http://schemas.microsoft.com/office/drawing/2014/main" id="{00000000-0008-0000-0000-00001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251460</xdr:colOff>
          <xdr:row>15</xdr:row>
          <xdr:rowOff>1295400</xdr:rowOff>
        </xdr:from>
        <xdr:to>
          <xdr:col>23</xdr:col>
          <xdr:colOff>998220</xdr:colOff>
          <xdr:row>15</xdr:row>
          <xdr:rowOff>1805940</xdr:rowOff>
        </xdr:to>
        <xdr:sp macro="" textlink="">
          <xdr:nvSpPr>
            <xdr:cNvPr id="1047" name="Object 23" hidden="1">
              <a:extLst>
                <a:ext uri="{63B3BB69-23CF-44E3-9099-C40C66FF867C}">
                  <a14:compatExt spid="_x0000_s1047"/>
                </a:ext>
                <a:ext uri="{FF2B5EF4-FFF2-40B4-BE49-F238E27FC236}">
                  <a16:creationId xmlns:a16="http://schemas.microsoft.com/office/drawing/2014/main" id="{00000000-0008-0000-0000-00001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266700</xdr:colOff>
          <xdr:row>15</xdr:row>
          <xdr:rowOff>1866900</xdr:rowOff>
        </xdr:from>
        <xdr:to>
          <xdr:col>23</xdr:col>
          <xdr:colOff>982980</xdr:colOff>
          <xdr:row>15</xdr:row>
          <xdr:rowOff>2392680</xdr:rowOff>
        </xdr:to>
        <xdr:sp macro="" textlink="">
          <xdr:nvSpPr>
            <xdr:cNvPr id="1048" name="Object 24" hidden="1">
              <a:extLst>
                <a:ext uri="{63B3BB69-23CF-44E3-9099-C40C66FF867C}">
                  <a14:compatExt spid="_x0000_s1048"/>
                </a:ext>
                <a:ext uri="{FF2B5EF4-FFF2-40B4-BE49-F238E27FC236}">
                  <a16:creationId xmlns:a16="http://schemas.microsoft.com/office/drawing/2014/main" id="{00000000-0008-0000-0000-00001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259080</xdr:colOff>
          <xdr:row>15</xdr:row>
          <xdr:rowOff>2491740</xdr:rowOff>
        </xdr:from>
        <xdr:to>
          <xdr:col>23</xdr:col>
          <xdr:colOff>982980</xdr:colOff>
          <xdr:row>15</xdr:row>
          <xdr:rowOff>3025140</xdr:rowOff>
        </xdr:to>
        <xdr:sp macro="" textlink="">
          <xdr:nvSpPr>
            <xdr:cNvPr id="1049" name="Object 25" hidden="1">
              <a:extLst>
                <a:ext uri="{63B3BB69-23CF-44E3-9099-C40C66FF867C}">
                  <a14:compatExt spid="_x0000_s1049"/>
                </a:ext>
                <a:ext uri="{FF2B5EF4-FFF2-40B4-BE49-F238E27FC236}">
                  <a16:creationId xmlns:a16="http://schemas.microsoft.com/office/drawing/2014/main" id="{00000000-0008-0000-0000-000019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5.emf"/><Relationship Id="rId18" Type="http://schemas.openxmlformats.org/officeDocument/2006/relationships/oleObject" Target="../embeddings/oleObject3.bin"/><Relationship Id="rId26" Type="http://schemas.openxmlformats.org/officeDocument/2006/relationships/oleObject" Target="../embeddings/oleObject5.bin"/><Relationship Id="rId39" Type="http://schemas.openxmlformats.org/officeDocument/2006/relationships/image" Target="../media/image18.emf"/><Relationship Id="rId21" Type="http://schemas.openxmlformats.org/officeDocument/2006/relationships/image" Target="../media/image9.emf"/><Relationship Id="rId34" Type="http://schemas.openxmlformats.org/officeDocument/2006/relationships/package" Target="../embeddings/Microsoft_Excel_Worksheet7.xlsx"/><Relationship Id="rId42" Type="http://schemas.openxmlformats.org/officeDocument/2006/relationships/package" Target="../embeddings/Microsoft_Word_Document9.docx"/><Relationship Id="rId47" Type="http://schemas.openxmlformats.org/officeDocument/2006/relationships/image" Target="../media/image22.emf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2.bin"/><Relationship Id="rId29" Type="http://schemas.openxmlformats.org/officeDocument/2006/relationships/image" Target="../media/image13.emf"/><Relationship Id="rId11" Type="http://schemas.openxmlformats.org/officeDocument/2006/relationships/image" Target="../media/image4.emf"/><Relationship Id="rId24" Type="http://schemas.openxmlformats.org/officeDocument/2006/relationships/package" Target="../embeddings/Microsoft_Word_Document5.docx"/><Relationship Id="rId32" Type="http://schemas.openxmlformats.org/officeDocument/2006/relationships/package" Target="../embeddings/Microsoft_Excel_Worksheet6.xlsx"/><Relationship Id="rId37" Type="http://schemas.openxmlformats.org/officeDocument/2006/relationships/image" Target="../media/image17.emf"/><Relationship Id="rId40" Type="http://schemas.openxmlformats.org/officeDocument/2006/relationships/oleObject" Target="../embeddings/oleObject9.bin"/><Relationship Id="rId45" Type="http://schemas.openxmlformats.org/officeDocument/2006/relationships/image" Target="../media/image21.emf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28" Type="http://schemas.openxmlformats.org/officeDocument/2006/relationships/oleObject" Target="../embeddings/oleObject6.bin"/><Relationship Id="rId36" Type="http://schemas.openxmlformats.org/officeDocument/2006/relationships/package" Target="../embeddings/Microsoft_Excel_Worksheet8.xlsx"/><Relationship Id="rId49" Type="http://schemas.openxmlformats.org/officeDocument/2006/relationships/image" Target="../media/image23.emf"/><Relationship Id="rId10" Type="http://schemas.openxmlformats.org/officeDocument/2006/relationships/package" Target="../embeddings/Microsoft_Word_Document.docx"/><Relationship Id="rId19" Type="http://schemas.openxmlformats.org/officeDocument/2006/relationships/image" Target="../media/image8.emf"/><Relationship Id="rId31" Type="http://schemas.openxmlformats.org/officeDocument/2006/relationships/image" Target="../media/image14.emf"/><Relationship Id="rId44" Type="http://schemas.openxmlformats.org/officeDocument/2006/relationships/oleObject" Target="../embeddings/oleObject10.bin"/><Relationship Id="rId4" Type="http://schemas.openxmlformats.org/officeDocument/2006/relationships/package" Target="../embeddings/Microsoft_Excel_Worksheet.xlsx"/><Relationship Id="rId9" Type="http://schemas.openxmlformats.org/officeDocument/2006/relationships/image" Target="../media/image3.emf"/><Relationship Id="rId14" Type="http://schemas.openxmlformats.org/officeDocument/2006/relationships/package" Target="../embeddings/Microsoft_Word_Document3.docx"/><Relationship Id="rId22" Type="http://schemas.openxmlformats.org/officeDocument/2006/relationships/package" Target="../embeddings/Microsoft_Word_Document4.docx"/><Relationship Id="rId27" Type="http://schemas.openxmlformats.org/officeDocument/2006/relationships/image" Target="../media/image12.emf"/><Relationship Id="rId30" Type="http://schemas.openxmlformats.org/officeDocument/2006/relationships/oleObject" Target="../embeddings/oleObject7.bin"/><Relationship Id="rId35" Type="http://schemas.openxmlformats.org/officeDocument/2006/relationships/image" Target="../media/image16.emf"/><Relationship Id="rId43" Type="http://schemas.openxmlformats.org/officeDocument/2006/relationships/image" Target="../media/image20.emf"/><Relationship Id="rId48" Type="http://schemas.openxmlformats.org/officeDocument/2006/relationships/oleObject" Target="../embeddings/oleObject12.bin"/><Relationship Id="rId8" Type="http://schemas.openxmlformats.org/officeDocument/2006/relationships/package" Target="../embeddings/Microsoft_Excel_Worksheet2.xlsx"/><Relationship Id="rId3" Type="http://schemas.openxmlformats.org/officeDocument/2006/relationships/vmlDrawing" Target="../drawings/vmlDrawing1.vml"/><Relationship Id="rId12" Type="http://schemas.openxmlformats.org/officeDocument/2006/relationships/oleObject" Target="../embeddings/oleObject1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33" Type="http://schemas.openxmlformats.org/officeDocument/2006/relationships/image" Target="../media/image15.emf"/><Relationship Id="rId38" Type="http://schemas.openxmlformats.org/officeDocument/2006/relationships/oleObject" Target="../embeddings/oleObject8.bin"/><Relationship Id="rId46" Type="http://schemas.openxmlformats.org/officeDocument/2006/relationships/oleObject" Target="../embeddings/oleObject11.bin"/><Relationship Id="rId20" Type="http://schemas.openxmlformats.org/officeDocument/2006/relationships/oleObject" Target="../embeddings/oleObject4.bin"/><Relationship Id="rId41" Type="http://schemas.openxmlformats.org/officeDocument/2006/relationships/image" Target="../media/image19.emf"/><Relationship Id="rId1" Type="http://schemas.openxmlformats.org/officeDocument/2006/relationships/printerSettings" Target="../printerSettings/printerSettings1.bin"/><Relationship Id="rId6" Type="http://schemas.openxmlformats.org/officeDocument/2006/relationships/package" Target="../embeddings/Microsoft_Excel_Worksheet1.xlsx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D7261E-A5AE-491E-A958-79C18915E202}">
  <dimension ref="B2:X18"/>
  <sheetViews>
    <sheetView tabSelected="1" zoomScale="65" zoomScaleNormal="55" workbookViewId="0">
      <pane xSplit="9" ySplit="3" topLeftCell="J4" activePane="bottomRight" state="frozen"/>
      <selection pane="topRight" activeCell="G1" sqref="G1"/>
      <selection pane="bottomLeft" activeCell="A4" sqref="A4"/>
      <selection pane="bottomRight" activeCell="E16" sqref="E16"/>
    </sheetView>
  </sheetViews>
  <sheetFormatPr defaultRowHeight="14.4" x14ac:dyDescent="0.3"/>
  <cols>
    <col min="1" max="1" width="4.33203125" customWidth="1"/>
    <col min="2" max="2" width="39.44140625" customWidth="1"/>
    <col min="3" max="3" width="47.6640625" bestFit="1" customWidth="1"/>
    <col min="4" max="6" width="47.6640625" customWidth="1"/>
    <col min="7" max="7" width="12.44140625" customWidth="1"/>
    <col min="8" max="8" width="21.6640625" bestFit="1" customWidth="1"/>
    <col min="9" max="9" width="17.5546875" bestFit="1" customWidth="1"/>
    <col min="10" max="13" width="16.44140625" bestFit="1" customWidth="1"/>
    <col min="14" max="14" width="15.33203125" bestFit="1" customWidth="1"/>
    <col min="15" max="15" width="16.44140625" bestFit="1" customWidth="1"/>
    <col min="16" max="16" width="15.33203125" bestFit="1" customWidth="1"/>
    <col min="17" max="21" width="16.44140625" bestFit="1" customWidth="1"/>
    <col min="22" max="22" width="18" customWidth="1"/>
    <col min="23" max="23" width="33.33203125" customWidth="1"/>
    <col min="24" max="24" width="17.33203125" customWidth="1"/>
  </cols>
  <sheetData>
    <row r="2" spans="2:24" ht="18" x14ac:dyDescent="0.35">
      <c r="B2" s="17" t="s">
        <v>12</v>
      </c>
      <c r="C2" s="17" t="s">
        <v>0</v>
      </c>
      <c r="D2" s="19" t="s">
        <v>49</v>
      </c>
      <c r="E2" s="19" t="s">
        <v>50</v>
      </c>
      <c r="F2" s="19" t="s">
        <v>51</v>
      </c>
      <c r="G2" s="17" t="s">
        <v>15</v>
      </c>
      <c r="H2" s="17" t="s">
        <v>14</v>
      </c>
      <c r="I2" s="17" t="s">
        <v>13</v>
      </c>
      <c r="J2" s="18">
        <v>2024</v>
      </c>
      <c r="K2" s="18"/>
      <c r="L2" s="18"/>
      <c r="M2" s="18"/>
      <c r="N2" s="18"/>
      <c r="O2" s="18"/>
      <c r="P2" s="18"/>
      <c r="Q2" s="18"/>
      <c r="R2" s="18"/>
      <c r="S2" s="18"/>
      <c r="T2" s="18"/>
      <c r="U2" s="18"/>
      <c r="V2" s="18"/>
      <c r="W2" s="17" t="s">
        <v>17</v>
      </c>
      <c r="X2" s="17" t="s">
        <v>18</v>
      </c>
    </row>
    <row r="3" spans="2:24" x14ac:dyDescent="0.3">
      <c r="B3" s="17"/>
      <c r="C3" s="17"/>
      <c r="D3" s="20"/>
      <c r="E3" s="20"/>
      <c r="F3" s="20"/>
      <c r="G3" s="17"/>
      <c r="H3" s="17"/>
      <c r="I3" s="17"/>
      <c r="J3" s="12" t="s">
        <v>1</v>
      </c>
      <c r="K3" s="12" t="s">
        <v>2</v>
      </c>
      <c r="L3" s="12" t="s">
        <v>3</v>
      </c>
      <c r="M3" s="12" t="s">
        <v>4</v>
      </c>
      <c r="N3" s="12" t="s">
        <v>5</v>
      </c>
      <c r="O3" s="12" t="s">
        <v>6</v>
      </c>
      <c r="P3" s="12" t="s">
        <v>7</v>
      </c>
      <c r="Q3" s="12" t="s">
        <v>8</v>
      </c>
      <c r="R3" s="12" t="s">
        <v>9</v>
      </c>
      <c r="S3" s="12" t="s">
        <v>10</v>
      </c>
      <c r="T3" s="12" t="s">
        <v>16</v>
      </c>
      <c r="U3" s="12" t="s">
        <v>11</v>
      </c>
      <c r="V3" s="12" t="s">
        <v>13</v>
      </c>
      <c r="W3" s="17"/>
      <c r="X3" s="17"/>
    </row>
    <row r="4" spans="2:24" s="5" customFormat="1" ht="50.4" customHeight="1" x14ac:dyDescent="0.3">
      <c r="B4" s="4" t="s">
        <v>44</v>
      </c>
      <c r="C4" s="4" t="s">
        <v>20</v>
      </c>
      <c r="D4" s="4"/>
      <c r="E4" s="4"/>
      <c r="F4" s="4" t="s">
        <v>52</v>
      </c>
      <c r="G4" s="9">
        <v>5000000</v>
      </c>
      <c r="H4" s="9">
        <v>12358</v>
      </c>
      <c r="I4" s="9">
        <f>G4*H4</f>
        <v>61790000000</v>
      </c>
      <c r="J4" s="1">
        <f>I4*0.33</f>
        <v>20390700000</v>
      </c>
      <c r="K4" s="1"/>
      <c r="L4" s="1">
        <f>I4*0.34</f>
        <v>21008600000</v>
      </c>
      <c r="M4" s="1"/>
      <c r="N4" s="1"/>
      <c r="O4" s="1">
        <f>I4*0.33</f>
        <v>20390700000</v>
      </c>
      <c r="P4" s="1"/>
      <c r="Q4" s="1"/>
      <c r="R4" s="1"/>
      <c r="S4" s="1"/>
      <c r="T4" s="1"/>
      <c r="U4" s="1"/>
      <c r="V4" s="1">
        <f t="shared" ref="V4:V17" si="0">SUM(J4:U4)</f>
        <v>61790000000</v>
      </c>
      <c r="W4" s="2" t="s">
        <v>21</v>
      </c>
      <c r="X4" s="2"/>
    </row>
    <row r="5" spans="2:24" ht="148.19999999999999" customHeight="1" x14ac:dyDescent="0.3">
      <c r="B5" s="4" t="s">
        <v>27</v>
      </c>
      <c r="C5" s="4" t="s">
        <v>28</v>
      </c>
      <c r="D5" s="4"/>
      <c r="E5" s="4"/>
      <c r="F5" s="4" t="s">
        <v>52</v>
      </c>
      <c r="G5" s="9">
        <v>1000000</v>
      </c>
      <c r="H5" s="9">
        <v>12358</v>
      </c>
      <c r="I5" s="9">
        <f t="shared" ref="I5:I17" si="1">G5*H5</f>
        <v>12358000000</v>
      </c>
      <c r="J5" s="1">
        <f>I5*1</f>
        <v>12358000000</v>
      </c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>
        <f t="shared" si="0"/>
        <v>12358000000</v>
      </c>
      <c r="W5" s="2" t="s">
        <v>21</v>
      </c>
      <c r="X5" s="3"/>
    </row>
    <row r="6" spans="2:24" ht="105" customHeight="1" x14ac:dyDescent="0.3">
      <c r="B6" s="4" t="s">
        <v>24</v>
      </c>
      <c r="C6" s="6" t="s">
        <v>23</v>
      </c>
      <c r="D6" s="6"/>
      <c r="E6" s="6"/>
      <c r="F6" s="6" t="s">
        <v>52</v>
      </c>
      <c r="G6" s="9">
        <v>2500000</v>
      </c>
      <c r="H6" s="9">
        <v>12358</v>
      </c>
      <c r="I6" s="9">
        <f t="shared" si="1"/>
        <v>30895000000</v>
      </c>
      <c r="J6" s="1">
        <f>I6*0.3</f>
        <v>9268500000</v>
      </c>
      <c r="K6" s="1"/>
      <c r="L6" s="1">
        <f>I6-J6</f>
        <v>21626500000</v>
      </c>
      <c r="M6" s="1"/>
      <c r="N6" s="1"/>
      <c r="O6" s="1"/>
      <c r="P6" s="1"/>
      <c r="Q6" s="1"/>
      <c r="R6" s="1"/>
      <c r="S6" s="1"/>
      <c r="T6" s="1"/>
      <c r="U6" s="1"/>
      <c r="V6" s="1">
        <f t="shared" si="0"/>
        <v>30895000000</v>
      </c>
      <c r="W6" s="2" t="s">
        <v>21</v>
      </c>
      <c r="X6" s="3"/>
    </row>
    <row r="7" spans="2:24" ht="54.6" customHeight="1" x14ac:dyDescent="0.3">
      <c r="B7" s="4" t="s">
        <v>29</v>
      </c>
      <c r="C7" s="6" t="s">
        <v>33</v>
      </c>
      <c r="D7" s="6"/>
      <c r="E7" s="6"/>
      <c r="F7" s="6" t="s">
        <v>52</v>
      </c>
      <c r="G7" s="9">
        <v>300000</v>
      </c>
      <c r="H7" s="9">
        <v>12358</v>
      </c>
      <c r="I7" s="9">
        <f t="shared" si="1"/>
        <v>3707400000</v>
      </c>
      <c r="J7" s="1"/>
      <c r="K7" s="1"/>
      <c r="L7" s="1">
        <f>I7*0.3</f>
        <v>1112220000</v>
      </c>
      <c r="M7" s="1"/>
      <c r="N7" s="1"/>
      <c r="O7" s="1"/>
      <c r="P7" s="1"/>
      <c r="Q7" s="1"/>
      <c r="R7" s="1">
        <f>I7-L7</f>
        <v>2595180000</v>
      </c>
      <c r="S7" s="1"/>
      <c r="T7" s="1"/>
      <c r="U7" s="1"/>
      <c r="V7" s="1">
        <f t="shared" si="0"/>
        <v>3707400000</v>
      </c>
      <c r="W7" s="2" t="s">
        <v>21</v>
      </c>
      <c r="X7" s="3"/>
    </row>
    <row r="8" spans="2:24" ht="100.8" x14ac:dyDescent="0.3">
      <c r="B8" s="4" t="s">
        <v>25</v>
      </c>
      <c r="C8" s="6" t="s">
        <v>30</v>
      </c>
      <c r="D8" s="6"/>
      <c r="E8" s="6"/>
      <c r="F8" s="6" t="s">
        <v>52</v>
      </c>
      <c r="G8" s="9">
        <v>750000</v>
      </c>
      <c r="H8" s="9">
        <v>12358</v>
      </c>
      <c r="I8" s="9">
        <f t="shared" si="1"/>
        <v>9268500000</v>
      </c>
      <c r="J8" s="1"/>
      <c r="K8" s="1">
        <f>I8*0.3</f>
        <v>2780550000</v>
      </c>
      <c r="L8" s="1">
        <f>I8*0.3</f>
        <v>2780550000</v>
      </c>
      <c r="M8" s="1">
        <f>I8*0.4</f>
        <v>3707400000</v>
      </c>
      <c r="N8" s="1"/>
      <c r="O8" s="1"/>
      <c r="P8" s="1"/>
      <c r="Q8" s="1"/>
      <c r="R8" s="1"/>
      <c r="S8" s="1"/>
      <c r="T8" s="1"/>
      <c r="U8" s="1"/>
      <c r="V8" s="1">
        <f t="shared" si="0"/>
        <v>9268500000</v>
      </c>
      <c r="W8" s="2" t="s">
        <v>21</v>
      </c>
      <c r="X8" s="3"/>
    </row>
    <row r="9" spans="2:24" ht="54" customHeight="1" x14ac:dyDescent="0.3">
      <c r="B9" s="4" t="s">
        <v>31</v>
      </c>
      <c r="C9" s="6" t="s">
        <v>32</v>
      </c>
      <c r="D9" s="6"/>
      <c r="E9" s="6"/>
      <c r="F9" s="6" t="s">
        <v>52</v>
      </c>
      <c r="G9" s="9">
        <v>150000</v>
      </c>
      <c r="H9" s="9">
        <v>12358</v>
      </c>
      <c r="I9" s="9">
        <f t="shared" si="1"/>
        <v>1853700000</v>
      </c>
      <c r="J9" s="1">
        <f>0.3*I9</f>
        <v>556110000</v>
      </c>
      <c r="K9" s="1"/>
      <c r="L9" s="1">
        <f>I9-J9</f>
        <v>1297590000</v>
      </c>
      <c r="M9" s="1"/>
      <c r="N9" s="1"/>
      <c r="O9" s="1"/>
      <c r="P9" s="1"/>
      <c r="Q9" s="1"/>
      <c r="R9" s="1"/>
      <c r="S9" s="1"/>
      <c r="T9" s="1"/>
      <c r="U9" s="1"/>
      <c r="V9" s="1">
        <f t="shared" si="0"/>
        <v>1853700000</v>
      </c>
      <c r="W9" s="2" t="s">
        <v>21</v>
      </c>
      <c r="X9" s="3"/>
    </row>
    <row r="10" spans="2:24" ht="173.4" customHeight="1" x14ac:dyDescent="0.3">
      <c r="B10" s="4" t="s">
        <v>34</v>
      </c>
      <c r="C10" s="6" t="s">
        <v>39</v>
      </c>
      <c r="D10" s="6"/>
      <c r="E10" s="6"/>
      <c r="F10" s="6" t="s">
        <v>52</v>
      </c>
      <c r="G10" s="9">
        <v>250000</v>
      </c>
      <c r="H10" s="9">
        <v>12358</v>
      </c>
      <c r="I10" s="9">
        <f t="shared" si="1"/>
        <v>3089500000</v>
      </c>
      <c r="J10" s="1"/>
      <c r="K10" s="1">
        <f>I10</f>
        <v>3089500000</v>
      </c>
      <c r="L10" s="1"/>
      <c r="M10" s="1"/>
      <c r="N10" s="1"/>
      <c r="O10" s="1"/>
      <c r="P10" s="1"/>
      <c r="Q10" s="1"/>
      <c r="R10" s="1"/>
      <c r="S10" s="1"/>
      <c r="T10" s="1"/>
      <c r="U10" s="1"/>
      <c r="V10" s="1">
        <f t="shared" si="0"/>
        <v>3089500000</v>
      </c>
      <c r="W10" s="2" t="s">
        <v>21</v>
      </c>
      <c r="X10" s="3"/>
    </row>
    <row r="11" spans="2:24" ht="52.2" customHeight="1" x14ac:dyDescent="0.3">
      <c r="B11" s="7" t="s">
        <v>35</v>
      </c>
      <c r="C11" s="8" t="s">
        <v>36</v>
      </c>
      <c r="D11" s="8"/>
      <c r="E11" s="8"/>
      <c r="F11" s="8" t="s">
        <v>52</v>
      </c>
      <c r="G11" s="10">
        <v>500000</v>
      </c>
      <c r="H11" s="9">
        <v>12358</v>
      </c>
      <c r="I11" s="9">
        <f t="shared" si="1"/>
        <v>6179000000</v>
      </c>
      <c r="J11" s="1"/>
      <c r="K11" s="1">
        <f>I11*0.15</f>
        <v>926850000</v>
      </c>
      <c r="L11" s="1"/>
      <c r="M11" s="1"/>
      <c r="N11" s="1">
        <f>I11*0.3</f>
        <v>1853700000</v>
      </c>
      <c r="O11" s="1"/>
      <c r="P11" s="1"/>
      <c r="Q11" s="1"/>
      <c r="R11" s="1">
        <f>I11-K11-N11</f>
        <v>3398450000</v>
      </c>
      <c r="S11" s="1"/>
      <c r="T11" s="1"/>
      <c r="U11" s="1"/>
      <c r="V11" s="1">
        <f t="shared" si="0"/>
        <v>6179000000</v>
      </c>
      <c r="W11" s="2" t="s">
        <v>21</v>
      </c>
      <c r="X11" s="3"/>
    </row>
    <row r="12" spans="2:24" ht="98.4" customHeight="1" x14ac:dyDescent="0.3">
      <c r="B12" s="7" t="s">
        <v>37</v>
      </c>
      <c r="C12" s="8" t="s">
        <v>38</v>
      </c>
      <c r="D12" s="8"/>
      <c r="E12" s="8"/>
      <c r="F12" s="8" t="s">
        <v>52</v>
      </c>
      <c r="G12" s="10">
        <v>250000</v>
      </c>
      <c r="H12" s="9">
        <v>12358</v>
      </c>
      <c r="I12" s="9">
        <f t="shared" si="1"/>
        <v>3089500000</v>
      </c>
      <c r="J12" s="1"/>
      <c r="K12" s="1"/>
      <c r="L12" s="1"/>
      <c r="M12" s="1">
        <f>0.3*I12</f>
        <v>926850000</v>
      </c>
      <c r="N12" s="1"/>
      <c r="O12" s="1"/>
      <c r="P12" s="1"/>
      <c r="Q12" s="1"/>
      <c r="R12" s="1"/>
      <c r="S12" s="1">
        <f>I12-M12</f>
        <v>2162650000</v>
      </c>
      <c r="T12" s="1"/>
      <c r="U12" s="1"/>
      <c r="V12" s="1">
        <f t="shared" si="0"/>
        <v>3089500000</v>
      </c>
      <c r="W12" s="2" t="s">
        <v>21</v>
      </c>
      <c r="X12" s="3"/>
    </row>
    <row r="13" spans="2:24" ht="54" customHeight="1" x14ac:dyDescent="0.3">
      <c r="B13" s="7" t="s">
        <v>41</v>
      </c>
      <c r="C13" s="8" t="s">
        <v>42</v>
      </c>
      <c r="D13" s="8"/>
      <c r="E13" s="8"/>
      <c r="F13" s="8" t="s">
        <v>52</v>
      </c>
      <c r="G13" s="10">
        <v>250000</v>
      </c>
      <c r="H13" s="9">
        <v>12358</v>
      </c>
      <c r="I13" s="9">
        <f t="shared" si="1"/>
        <v>3089500000</v>
      </c>
      <c r="J13" s="1"/>
      <c r="K13" s="1"/>
      <c r="L13" s="1"/>
      <c r="M13" s="1">
        <f>I13*0.35</f>
        <v>1081325000</v>
      </c>
      <c r="N13" s="1"/>
      <c r="O13" s="1">
        <f>I13-M13</f>
        <v>2008175000</v>
      </c>
      <c r="P13" s="1"/>
      <c r="Q13" s="1"/>
      <c r="R13" s="1"/>
      <c r="S13" s="1"/>
      <c r="T13" s="1"/>
      <c r="U13" s="1"/>
      <c r="V13" s="1">
        <f t="shared" si="0"/>
        <v>3089500000</v>
      </c>
      <c r="W13" s="2" t="s">
        <v>21</v>
      </c>
      <c r="X13" s="3"/>
    </row>
    <row r="14" spans="2:24" ht="129.6" x14ac:dyDescent="0.3">
      <c r="B14" s="4" t="s">
        <v>22</v>
      </c>
      <c r="C14" s="6" t="s">
        <v>45</v>
      </c>
      <c r="D14" s="6"/>
      <c r="E14" s="6"/>
      <c r="F14" s="6" t="s">
        <v>52</v>
      </c>
      <c r="G14" s="11">
        <v>750000</v>
      </c>
      <c r="H14" s="9">
        <v>12358</v>
      </c>
      <c r="I14" s="9">
        <f t="shared" si="1"/>
        <v>9268500000</v>
      </c>
      <c r="J14" s="1"/>
      <c r="K14" s="1"/>
      <c r="L14" s="1"/>
      <c r="M14" s="1"/>
      <c r="N14" s="1"/>
      <c r="O14" s="1"/>
      <c r="P14" s="1"/>
      <c r="Q14" s="1">
        <f>I14*0.3</f>
        <v>2780550000</v>
      </c>
      <c r="R14" s="1"/>
      <c r="S14" s="1"/>
      <c r="T14" s="1">
        <f>I14*0.35</f>
        <v>3243975000</v>
      </c>
      <c r="U14" s="1">
        <f>I14*0.35</f>
        <v>3243975000</v>
      </c>
      <c r="V14" s="1">
        <f t="shared" si="0"/>
        <v>9268500000</v>
      </c>
      <c r="W14" s="2" t="s">
        <v>21</v>
      </c>
      <c r="X14" s="3"/>
    </row>
    <row r="15" spans="2:24" ht="129.6" x14ac:dyDescent="0.3">
      <c r="B15" s="4" t="s">
        <v>26</v>
      </c>
      <c r="C15" s="4" t="s">
        <v>46</v>
      </c>
      <c r="D15" s="4"/>
      <c r="E15" s="4"/>
      <c r="F15" s="4" t="s">
        <v>52</v>
      </c>
      <c r="G15" s="11">
        <v>2000000</v>
      </c>
      <c r="H15" s="9">
        <v>12358</v>
      </c>
      <c r="I15" s="9">
        <f t="shared" si="1"/>
        <v>24716000000</v>
      </c>
      <c r="J15" s="1"/>
      <c r="K15" s="1"/>
      <c r="L15" s="1"/>
      <c r="M15" s="1"/>
      <c r="N15" s="1"/>
      <c r="O15" s="1"/>
      <c r="P15" s="1">
        <f>I15*0.15</f>
        <v>3707400000</v>
      </c>
      <c r="Q15" s="1">
        <f>I15*0.15</f>
        <v>3707400000</v>
      </c>
      <c r="R15" s="1"/>
      <c r="S15" s="1"/>
      <c r="T15" s="1">
        <f>I15*0.35</f>
        <v>8650600000</v>
      </c>
      <c r="U15" s="1">
        <f>I15*0.35</f>
        <v>8650600000</v>
      </c>
      <c r="V15" s="1">
        <f t="shared" si="0"/>
        <v>24716000000</v>
      </c>
      <c r="W15" s="2" t="s">
        <v>21</v>
      </c>
      <c r="X15" s="3"/>
    </row>
    <row r="16" spans="2:24" ht="246" customHeight="1" x14ac:dyDescent="0.3">
      <c r="B16" s="4" t="s">
        <v>40</v>
      </c>
      <c r="C16" s="4" t="s">
        <v>47</v>
      </c>
      <c r="D16" s="4"/>
      <c r="E16" s="4"/>
      <c r="F16" s="4" t="s">
        <v>52</v>
      </c>
      <c r="G16" s="11">
        <v>2000000</v>
      </c>
      <c r="H16" s="9">
        <v>12358</v>
      </c>
      <c r="I16" s="9">
        <f t="shared" si="1"/>
        <v>24716000000</v>
      </c>
      <c r="J16" s="1"/>
      <c r="K16" s="1"/>
      <c r="L16" s="1"/>
      <c r="M16" s="1"/>
      <c r="N16" s="1"/>
      <c r="O16" s="1"/>
      <c r="P16" s="1"/>
      <c r="Q16" s="1"/>
      <c r="R16" s="1"/>
      <c r="S16" s="1">
        <f>I16*0.3</f>
        <v>7414800000</v>
      </c>
      <c r="T16" s="1">
        <f>I16*0.35</f>
        <v>8650600000</v>
      </c>
      <c r="U16" s="1">
        <f>I16*0.35</f>
        <v>8650600000</v>
      </c>
      <c r="V16" s="1">
        <f t="shared" si="0"/>
        <v>24716000000</v>
      </c>
      <c r="W16" s="2" t="s">
        <v>21</v>
      </c>
      <c r="X16" s="3"/>
    </row>
    <row r="17" spans="2:24" x14ac:dyDescent="0.3">
      <c r="B17" s="21" t="s">
        <v>48</v>
      </c>
      <c r="C17" s="4" t="s">
        <v>43</v>
      </c>
      <c r="D17" s="4"/>
      <c r="E17" s="4"/>
      <c r="F17" s="4"/>
      <c r="G17" s="22">
        <v>3300000</v>
      </c>
      <c r="H17" s="9">
        <v>12358</v>
      </c>
      <c r="I17" s="9">
        <f t="shared" si="1"/>
        <v>40781400000</v>
      </c>
      <c r="J17" s="1">
        <f>$I$17/12</f>
        <v>3398450000</v>
      </c>
      <c r="K17" s="1">
        <f t="shared" ref="K17:U17" si="2">$I$17/12</f>
        <v>3398450000</v>
      </c>
      <c r="L17" s="1">
        <f t="shared" si="2"/>
        <v>3398450000</v>
      </c>
      <c r="M17" s="1">
        <f t="shared" si="2"/>
        <v>3398450000</v>
      </c>
      <c r="N17" s="1">
        <f t="shared" si="2"/>
        <v>3398450000</v>
      </c>
      <c r="O17" s="1">
        <f t="shared" si="2"/>
        <v>3398450000</v>
      </c>
      <c r="P17" s="1">
        <f t="shared" si="2"/>
        <v>3398450000</v>
      </c>
      <c r="Q17" s="1">
        <f t="shared" si="2"/>
        <v>3398450000</v>
      </c>
      <c r="R17" s="1">
        <f t="shared" si="2"/>
        <v>3398450000</v>
      </c>
      <c r="S17" s="1">
        <f t="shared" si="2"/>
        <v>3398450000</v>
      </c>
      <c r="T17" s="1">
        <f t="shared" si="2"/>
        <v>3398450000</v>
      </c>
      <c r="U17" s="1">
        <f t="shared" si="2"/>
        <v>3398450000</v>
      </c>
      <c r="V17" s="1">
        <f t="shared" si="0"/>
        <v>40781400000</v>
      </c>
      <c r="W17" s="2" t="s">
        <v>21</v>
      </c>
      <c r="X17" s="3"/>
    </row>
    <row r="18" spans="2:24" x14ac:dyDescent="0.3">
      <c r="B18" s="13" t="s">
        <v>19</v>
      </c>
      <c r="C18" s="13"/>
      <c r="D18" s="13"/>
      <c r="E18" s="13"/>
      <c r="F18" s="13"/>
      <c r="G18" s="14">
        <f>SUM(G4:G17)</f>
        <v>19000000</v>
      </c>
      <c r="H18" s="14"/>
      <c r="I18" s="14">
        <f>SUM(I4:I17)</f>
        <v>234802000000</v>
      </c>
      <c r="J18" s="14">
        <f t="shared" ref="J18:U18" si="3">SUM(J4:J17)</f>
        <v>45971760000</v>
      </c>
      <c r="K18" s="14">
        <f t="shared" si="3"/>
        <v>10195350000</v>
      </c>
      <c r="L18" s="14">
        <f t="shared" si="3"/>
        <v>51223910000</v>
      </c>
      <c r="M18" s="14">
        <f t="shared" si="3"/>
        <v>9114025000</v>
      </c>
      <c r="N18" s="14">
        <f t="shared" si="3"/>
        <v>5252150000</v>
      </c>
      <c r="O18" s="14">
        <f t="shared" si="3"/>
        <v>25797325000</v>
      </c>
      <c r="P18" s="14">
        <f t="shared" si="3"/>
        <v>7105850000</v>
      </c>
      <c r="Q18" s="14">
        <f t="shared" si="3"/>
        <v>9886400000</v>
      </c>
      <c r="R18" s="14">
        <f t="shared" si="3"/>
        <v>9392080000</v>
      </c>
      <c r="S18" s="14">
        <f t="shared" si="3"/>
        <v>12975900000</v>
      </c>
      <c r="T18" s="14">
        <f t="shared" si="3"/>
        <v>23943625000</v>
      </c>
      <c r="U18" s="14">
        <f t="shared" si="3"/>
        <v>23943625000</v>
      </c>
      <c r="V18" s="15">
        <f>SUM(V4:V17)</f>
        <v>234802000000</v>
      </c>
      <c r="W18" s="16"/>
      <c r="X18" s="13"/>
    </row>
  </sheetData>
  <mergeCells count="11">
    <mergeCell ref="C2:C3"/>
    <mergeCell ref="B2:B3"/>
    <mergeCell ref="J2:V2"/>
    <mergeCell ref="W2:W3"/>
    <mergeCell ref="X2:X3"/>
    <mergeCell ref="I2:I3"/>
    <mergeCell ref="H2:H3"/>
    <mergeCell ref="G2:G3"/>
    <mergeCell ref="D2:D3"/>
    <mergeCell ref="E2:E3"/>
    <mergeCell ref="F2:F3"/>
  </mergeCells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Worksheet" dvAspect="DVASPECT_ICON" shapeId="1025" r:id="rId4">
          <objectPr defaultSize="0" autoPict="0" r:id="rId5">
            <anchor moveWithCells="1">
              <from>
                <xdr:col>23</xdr:col>
                <xdr:colOff>213360</xdr:colOff>
                <xdr:row>4</xdr:row>
                <xdr:rowOff>1333500</xdr:rowOff>
              </from>
              <to>
                <xdr:col>23</xdr:col>
                <xdr:colOff>853440</xdr:colOff>
                <xdr:row>4</xdr:row>
                <xdr:rowOff>1798320</xdr:rowOff>
              </to>
            </anchor>
          </objectPr>
        </oleObject>
      </mc:Choice>
      <mc:Fallback>
        <oleObject progId="Worksheet" dvAspect="DVASPECT_ICON" shapeId="1025" r:id="rId4"/>
      </mc:Fallback>
    </mc:AlternateContent>
    <mc:AlternateContent xmlns:mc="http://schemas.openxmlformats.org/markup-compatibility/2006">
      <mc:Choice Requires="x14">
        <oleObject progId="Worksheet" dvAspect="DVASPECT_ICON" shapeId="1026" r:id="rId6">
          <objectPr defaultSize="0" autoPict="0" r:id="rId7">
            <anchor moveWithCells="1">
              <from>
                <xdr:col>23</xdr:col>
                <xdr:colOff>198120</xdr:colOff>
                <xdr:row>4</xdr:row>
                <xdr:rowOff>754380</xdr:rowOff>
              </from>
              <to>
                <xdr:col>23</xdr:col>
                <xdr:colOff>853440</xdr:colOff>
                <xdr:row>4</xdr:row>
                <xdr:rowOff>1249680</xdr:rowOff>
              </to>
            </anchor>
          </objectPr>
        </oleObject>
      </mc:Choice>
      <mc:Fallback>
        <oleObject progId="Worksheet" dvAspect="DVASPECT_ICON" shapeId="1026" r:id="rId6"/>
      </mc:Fallback>
    </mc:AlternateContent>
    <mc:AlternateContent xmlns:mc="http://schemas.openxmlformats.org/markup-compatibility/2006">
      <mc:Choice Requires="x14">
        <oleObject progId="Worksheet" dvAspect="DVASPECT_ICON" shapeId="1027" r:id="rId8">
          <objectPr defaultSize="0" autoPict="0" r:id="rId9">
            <anchor moveWithCells="1">
              <from>
                <xdr:col>23</xdr:col>
                <xdr:colOff>167640</xdr:colOff>
                <xdr:row>4</xdr:row>
                <xdr:rowOff>167640</xdr:rowOff>
              </from>
              <to>
                <xdr:col>23</xdr:col>
                <xdr:colOff>845820</xdr:colOff>
                <xdr:row>4</xdr:row>
                <xdr:rowOff>670560</xdr:rowOff>
              </to>
            </anchor>
          </objectPr>
        </oleObject>
      </mc:Choice>
      <mc:Fallback>
        <oleObject progId="Worksheet" dvAspect="DVASPECT_ICON" shapeId="1027" r:id="rId8"/>
      </mc:Fallback>
    </mc:AlternateContent>
    <mc:AlternateContent xmlns:mc="http://schemas.openxmlformats.org/markup-compatibility/2006">
      <mc:Choice Requires="x14">
        <oleObject progId="Document" dvAspect="DVASPECT_ICON" shapeId="1029" r:id="rId10">
          <objectPr defaultSize="0" autoPict="0" r:id="rId11">
            <anchor moveWithCells="1">
              <from>
                <xdr:col>23</xdr:col>
                <xdr:colOff>205740</xdr:colOff>
                <xdr:row>5</xdr:row>
                <xdr:rowOff>91440</xdr:rowOff>
              </from>
              <to>
                <xdr:col>23</xdr:col>
                <xdr:colOff>876300</xdr:colOff>
                <xdr:row>5</xdr:row>
                <xdr:rowOff>579120</xdr:rowOff>
              </to>
            </anchor>
          </objectPr>
        </oleObject>
      </mc:Choice>
      <mc:Fallback>
        <oleObject progId="Document" dvAspect="DVASPECT_ICON" shapeId="1029" r:id="rId10"/>
      </mc:Fallback>
    </mc:AlternateContent>
    <mc:AlternateContent xmlns:mc="http://schemas.openxmlformats.org/markup-compatibility/2006">
      <mc:Choice Requires="x14">
        <oleObject progId="Acrobat Document" dvAspect="DVASPECT_ICON" shapeId="1030" r:id="rId12">
          <objectPr defaultSize="0" autoPict="0" r:id="rId13">
            <anchor moveWithCells="1">
              <from>
                <xdr:col>23</xdr:col>
                <xdr:colOff>175260</xdr:colOff>
                <xdr:row>3</xdr:row>
                <xdr:rowOff>76200</xdr:rowOff>
              </from>
              <to>
                <xdr:col>23</xdr:col>
                <xdr:colOff>861060</xdr:colOff>
                <xdr:row>3</xdr:row>
                <xdr:rowOff>594360</xdr:rowOff>
              </to>
            </anchor>
          </objectPr>
        </oleObject>
      </mc:Choice>
      <mc:Fallback>
        <oleObject progId="Acrobat Document" dvAspect="DVASPECT_ICON" shapeId="1030" r:id="rId12"/>
      </mc:Fallback>
    </mc:AlternateContent>
    <mc:AlternateContent xmlns:mc="http://schemas.openxmlformats.org/markup-compatibility/2006">
      <mc:Choice Requires="x14">
        <oleObject progId="Document" dvAspect="DVASPECT_ICON" shapeId="1031" r:id="rId14">
          <objectPr defaultSize="0" autoPict="0" r:id="rId15">
            <anchor moveWithCells="1">
              <from>
                <xdr:col>23</xdr:col>
                <xdr:colOff>205740</xdr:colOff>
                <xdr:row>5</xdr:row>
                <xdr:rowOff>723900</xdr:rowOff>
              </from>
              <to>
                <xdr:col>23</xdr:col>
                <xdr:colOff>876300</xdr:colOff>
                <xdr:row>5</xdr:row>
                <xdr:rowOff>1226820</xdr:rowOff>
              </to>
            </anchor>
          </objectPr>
        </oleObject>
      </mc:Choice>
      <mc:Fallback>
        <oleObject progId="Document" dvAspect="DVASPECT_ICON" shapeId="1031" r:id="rId14"/>
      </mc:Fallback>
    </mc:AlternateContent>
    <mc:AlternateContent xmlns:mc="http://schemas.openxmlformats.org/markup-compatibility/2006">
      <mc:Choice Requires="x14">
        <oleObject progId="Acrobat Document" dvAspect="DVASPECT_ICON" shapeId="1032" r:id="rId16">
          <objectPr defaultSize="0" autoPict="0" r:id="rId17">
            <anchor moveWithCells="1">
              <from>
                <xdr:col>23</xdr:col>
                <xdr:colOff>205740</xdr:colOff>
                <xdr:row>6</xdr:row>
                <xdr:rowOff>83820</xdr:rowOff>
              </from>
              <to>
                <xdr:col>23</xdr:col>
                <xdr:colOff>914400</xdr:colOff>
                <xdr:row>6</xdr:row>
                <xdr:rowOff>617220</xdr:rowOff>
              </to>
            </anchor>
          </objectPr>
        </oleObject>
      </mc:Choice>
      <mc:Fallback>
        <oleObject progId="Acrobat Document" dvAspect="DVASPECT_ICON" shapeId="1032" r:id="rId16"/>
      </mc:Fallback>
    </mc:AlternateContent>
    <mc:AlternateContent xmlns:mc="http://schemas.openxmlformats.org/markup-compatibility/2006">
      <mc:Choice Requires="x14">
        <oleObject progId="Acrobat Document" dvAspect="DVASPECT_ICON" shapeId="1033" r:id="rId18">
          <objectPr defaultSize="0" autoPict="0" r:id="rId19">
            <anchor moveWithCells="1">
              <from>
                <xdr:col>23</xdr:col>
                <xdr:colOff>266700</xdr:colOff>
                <xdr:row>7</xdr:row>
                <xdr:rowOff>76200</xdr:rowOff>
              </from>
              <to>
                <xdr:col>23</xdr:col>
                <xdr:colOff>960120</xdr:colOff>
                <xdr:row>7</xdr:row>
                <xdr:rowOff>594360</xdr:rowOff>
              </to>
            </anchor>
          </objectPr>
        </oleObject>
      </mc:Choice>
      <mc:Fallback>
        <oleObject progId="Acrobat Document" dvAspect="DVASPECT_ICON" shapeId="1033" r:id="rId18"/>
      </mc:Fallback>
    </mc:AlternateContent>
    <mc:AlternateContent xmlns:mc="http://schemas.openxmlformats.org/markup-compatibility/2006">
      <mc:Choice Requires="x14">
        <oleObject progId="Acrobat Document" dvAspect="DVASPECT_ICON" shapeId="1034" r:id="rId20">
          <objectPr defaultSize="0" autoPict="0" r:id="rId21">
            <anchor moveWithCells="1">
              <from>
                <xdr:col>23</xdr:col>
                <xdr:colOff>266700</xdr:colOff>
                <xdr:row>7</xdr:row>
                <xdr:rowOff>693420</xdr:rowOff>
              </from>
              <to>
                <xdr:col>23</xdr:col>
                <xdr:colOff>975360</xdr:colOff>
                <xdr:row>7</xdr:row>
                <xdr:rowOff>1211580</xdr:rowOff>
              </to>
            </anchor>
          </objectPr>
        </oleObject>
      </mc:Choice>
      <mc:Fallback>
        <oleObject progId="Acrobat Document" dvAspect="DVASPECT_ICON" shapeId="1034" r:id="rId20"/>
      </mc:Fallback>
    </mc:AlternateContent>
    <mc:AlternateContent xmlns:mc="http://schemas.openxmlformats.org/markup-compatibility/2006">
      <mc:Choice Requires="x14">
        <oleObject progId="Document" dvAspect="DVASPECT_ICON" shapeId="1035" r:id="rId22">
          <objectPr defaultSize="0" autoPict="0" r:id="rId23">
            <anchor moveWithCells="1">
              <from>
                <xdr:col>23</xdr:col>
                <xdr:colOff>274320</xdr:colOff>
                <xdr:row>8</xdr:row>
                <xdr:rowOff>91440</xdr:rowOff>
              </from>
              <to>
                <xdr:col>23</xdr:col>
                <xdr:colOff>975360</xdr:colOff>
                <xdr:row>8</xdr:row>
                <xdr:rowOff>617220</xdr:rowOff>
              </to>
            </anchor>
          </objectPr>
        </oleObject>
      </mc:Choice>
      <mc:Fallback>
        <oleObject progId="Document" dvAspect="DVASPECT_ICON" shapeId="1035" r:id="rId22"/>
      </mc:Fallback>
    </mc:AlternateContent>
    <mc:AlternateContent xmlns:mc="http://schemas.openxmlformats.org/markup-compatibility/2006">
      <mc:Choice Requires="x14">
        <oleObject progId="Document" dvAspect="DVASPECT_ICON" shapeId="1036" r:id="rId24">
          <objectPr defaultSize="0" autoPict="0" r:id="rId25">
            <anchor moveWithCells="1">
              <from>
                <xdr:col>23</xdr:col>
                <xdr:colOff>312420</xdr:colOff>
                <xdr:row>9</xdr:row>
                <xdr:rowOff>60960</xdr:rowOff>
              </from>
              <to>
                <xdr:col>23</xdr:col>
                <xdr:colOff>914400</xdr:colOff>
                <xdr:row>9</xdr:row>
                <xdr:rowOff>510540</xdr:rowOff>
              </to>
            </anchor>
          </objectPr>
        </oleObject>
      </mc:Choice>
      <mc:Fallback>
        <oleObject progId="Document" dvAspect="DVASPECT_ICON" shapeId="1036" r:id="rId24"/>
      </mc:Fallback>
    </mc:AlternateContent>
    <mc:AlternateContent xmlns:mc="http://schemas.openxmlformats.org/markup-compatibility/2006">
      <mc:Choice Requires="x14">
        <oleObject progId="Acrobat Document" dvAspect="DVASPECT_ICON" shapeId="1037" r:id="rId26">
          <objectPr defaultSize="0" autoPict="0" r:id="rId27">
            <anchor moveWithCells="1">
              <from>
                <xdr:col>23</xdr:col>
                <xdr:colOff>342900</xdr:colOff>
                <xdr:row>9</xdr:row>
                <xdr:rowOff>586740</xdr:rowOff>
              </from>
              <to>
                <xdr:col>23</xdr:col>
                <xdr:colOff>922020</xdr:colOff>
                <xdr:row>9</xdr:row>
                <xdr:rowOff>1036320</xdr:rowOff>
              </to>
            </anchor>
          </objectPr>
        </oleObject>
      </mc:Choice>
      <mc:Fallback>
        <oleObject progId="Acrobat Document" dvAspect="DVASPECT_ICON" shapeId="1037" r:id="rId26"/>
      </mc:Fallback>
    </mc:AlternateContent>
    <mc:AlternateContent xmlns:mc="http://schemas.openxmlformats.org/markup-compatibility/2006">
      <mc:Choice Requires="x14">
        <oleObject progId="Acrobat Document" dvAspect="DVASPECT_ICON" shapeId="1039" r:id="rId28">
          <objectPr defaultSize="0" autoPict="0" r:id="rId29">
            <anchor moveWithCells="1">
              <from>
                <xdr:col>23</xdr:col>
                <xdr:colOff>365760</xdr:colOff>
                <xdr:row>9</xdr:row>
                <xdr:rowOff>1097280</xdr:rowOff>
              </from>
              <to>
                <xdr:col>23</xdr:col>
                <xdr:colOff>960120</xdr:colOff>
                <xdr:row>9</xdr:row>
                <xdr:rowOff>1539240</xdr:rowOff>
              </to>
            </anchor>
          </objectPr>
        </oleObject>
      </mc:Choice>
      <mc:Fallback>
        <oleObject progId="Acrobat Document" dvAspect="DVASPECT_ICON" shapeId="1039" r:id="rId28"/>
      </mc:Fallback>
    </mc:AlternateContent>
    <mc:AlternateContent xmlns:mc="http://schemas.openxmlformats.org/markup-compatibility/2006">
      <mc:Choice Requires="x14">
        <oleObject progId="Acrobat Document" dvAspect="DVASPECT_ICON" shapeId="1040" r:id="rId30">
          <objectPr defaultSize="0" autoPict="0" r:id="rId31">
            <anchor moveWithCells="1">
              <from>
                <xdr:col>23</xdr:col>
                <xdr:colOff>350520</xdr:colOff>
                <xdr:row>9</xdr:row>
                <xdr:rowOff>1638300</xdr:rowOff>
              </from>
              <to>
                <xdr:col>23</xdr:col>
                <xdr:colOff>967740</xdr:colOff>
                <xdr:row>9</xdr:row>
                <xdr:rowOff>2103120</xdr:rowOff>
              </to>
            </anchor>
          </objectPr>
        </oleObject>
      </mc:Choice>
      <mc:Fallback>
        <oleObject progId="Acrobat Document" dvAspect="DVASPECT_ICON" shapeId="1040" r:id="rId30"/>
      </mc:Fallback>
    </mc:AlternateContent>
    <mc:AlternateContent xmlns:mc="http://schemas.openxmlformats.org/markup-compatibility/2006">
      <mc:Choice Requires="x14">
        <oleObject progId="Worksheet" dvAspect="DVASPECT_ICON" shapeId="1041" r:id="rId32">
          <objectPr defaultSize="0" autoPict="0" r:id="rId33">
            <anchor moveWithCells="1">
              <from>
                <xdr:col>23</xdr:col>
                <xdr:colOff>350520</xdr:colOff>
                <xdr:row>10</xdr:row>
                <xdr:rowOff>99060</xdr:rowOff>
              </from>
              <to>
                <xdr:col>23</xdr:col>
                <xdr:colOff>982980</xdr:colOff>
                <xdr:row>10</xdr:row>
                <xdr:rowOff>586740</xdr:rowOff>
              </to>
            </anchor>
          </objectPr>
        </oleObject>
      </mc:Choice>
      <mc:Fallback>
        <oleObject progId="Worksheet" dvAspect="DVASPECT_ICON" shapeId="1041" r:id="rId32"/>
      </mc:Fallback>
    </mc:AlternateContent>
    <mc:AlternateContent xmlns:mc="http://schemas.openxmlformats.org/markup-compatibility/2006">
      <mc:Choice Requires="x14">
        <oleObject progId="Worksheet" dvAspect="DVASPECT_ICON" shapeId="1042" r:id="rId34">
          <objectPr defaultSize="0" autoPict="0" r:id="rId35">
            <anchor moveWithCells="1">
              <from>
                <xdr:col>23</xdr:col>
                <xdr:colOff>312420</xdr:colOff>
                <xdr:row>11</xdr:row>
                <xdr:rowOff>60960</xdr:rowOff>
              </from>
              <to>
                <xdr:col>23</xdr:col>
                <xdr:colOff>952500</xdr:colOff>
                <xdr:row>11</xdr:row>
                <xdr:rowOff>525780</xdr:rowOff>
              </to>
            </anchor>
          </objectPr>
        </oleObject>
      </mc:Choice>
      <mc:Fallback>
        <oleObject progId="Worksheet" dvAspect="DVASPECT_ICON" shapeId="1042" r:id="rId34"/>
      </mc:Fallback>
    </mc:AlternateContent>
    <mc:AlternateContent xmlns:mc="http://schemas.openxmlformats.org/markup-compatibility/2006">
      <mc:Choice Requires="x14">
        <oleObject progId="Worksheet" dvAspect="DVASPECT_ICON" shapeId="1043" r:id="rId36">
          <objectPr defaultSize="0" autoPict="0" r:id="rId37">
            <anchor moveWithCells="1">
              <from>
                <xdr:col>23</xdr:col>
                <xdr:colOff>335280</xdr:colOff>
                <xdr:row>11</xdr:row>
                <xdr:rowOff>647700</xdr:rowOff>
              </from>
              <to>
                <xdr:col>23</xdr:col>
                <xdr:colOff>952500</xdr:colOff>
                <xdr:row>11</xdr:row>
                <xdr:rowOff>1104900</xdr:rowOff>
              </to>
            </anchor>
          </objectPr>
        </oleObject>
      </mc:Choice>
      <mc:Fallback>
        <oleObject progId="Worksheet" dvAspect="DVASPECT_ICON" shapeId="1043" r:id="rId36"/>
      </mc:Fallback>
    </mc:AlternateContent>
    <mc:AlternateContent xmlns:mc="http://schemas.openxmlformats.org/markup-compatibility/2006">
      <mc:Choice Requires="x14">
        <oleObject progId="Acrobat Document" dvAspect="DVASPECT_ICON" shapeId="1044" r:id="rId38">
          <objectPr defaultSize="0" autoPict="0" r:id="rId39">
            <anchor moveWithCells="1">
              <from>
                <xdr:col>23</xdr:col>
                <xdr:colOff>175260</xdr:colOff>
                <xdr:row>14</xdr:row>
                <xdr:rowOff>487680</xdr:rowOff>
              </from>
              <to>
                <xdr:col>23</xdr:col>
                <xdr:colOff>1021080</xdr:colOff>
                <xdr:row>14</xdr:row>
                <xdr:rowOff>1127760</xdr:rowOff>
              </to>
            </anchor>
          </objectPr>
        </oleObject>
      </mc:Choice>
      <mc:Fallback>
        <oleObject progId="Acrobat Document" dvAspect="DVASPECT_ICON" shapeId="1044" r:id="rId38"/>
      </mc:Fallback>
    </mc:AlternateContent>
    <mc:AlternateContent xmlns:mc="http://schemas.openxmlformats.org/markup-compatibility/2006">
      <mc:Choice Requires="x14">
        <oleObject progId="Acrobat Document" dvAspect="DVASPECT_ICON" shapeId="1045" r:id="rId40">
          <objectPr defaultSize="0" autoPict="0" r:id="rId41">
            <anchor moveWithCells="1">
              <from>
                <xdr:col>23</xdr:col>
                <xdr:colOff>251460</xdr:colOff>
                <xdr:row>15</xdr:row>
                <xdr:rowOff>38100</xdr:rowOff>
              </from>
              <to>
                <xdr:col>23</xdr:col>
                <xdr:colOff>960120</xdr:colOff>
                <xdr:row>15</xdr:row>
                <xdr:rowOff>571500</xdr:rowOff>
              </to>
            </anchor>
          </objectPr>
        </oleObject>
      </mc:Choice>
      <mc:Fallback>
        <oleObject progId="Acrobat Document" dvAspect="DVASPECT_ICON" shapeId="1045" r:id="rId40"/>
      </mc:Fallback>
    </mc:AlternateContent>
    <mc:AlternateContent xmlns:mc="http://schemas.openxmlformats.org/markup-compatibility/2006">
      <mc:Choice Requires="x14">
        <oleObject progId="Document" dvAspect="DVASPECT_ICON" shapeId="1046" r:id="rId42">
          <objectPr defaultSize="0" autoPict="0" r:id="rId43">
            <anchor moveWithCells="1">
              <from>
                <xdr:col>23</xdr:col>
                <xdr:colOff>251460</xdr:colOff>
                <xdr:row>15</xdr:row>
                <xdr:rowOff>678180</xdr:rowOff>
              </from>
              <to>
                <xdr:col>23</xdr:col>
                <xdr:colOff>960120</xdr:colOff>
                <xdr:row>15</xdr:row>
                <xdr:rowOff>1196340</xdr:rowOff>
              </to>
            </anchor>
          </objectPr>
        </oleObject>
      </mc:Choice>
      <mc:Fallback>
        <oleObject progId="Document" dvAspect="DVASPECT_ICON" shapeId="1046" r:id="rId42"/>
      </mc:Fallback>
    </mc:AlternateContent>
    <mc:AlternateContent xmlns:mc="http://schemas.openxmlformats.org/markup-compatibility/2006">
      <mc:Choice Requires="x14">
        <oleObject progId="Acrobat Document" dvAspect="DVASPECT_ICON" shapeId="1047" r:id="rId44">
          <objectPr defaultSize="0" autoPict="0" r:id="rId45">
            <anchor moveWithCells="1">
              <from>
                <xdr:col>23</xdr:col>
                <xdr:colOff>251460</xdr:colOff>
                <xdr:row>15</xdr:row>
                <xdr:rowOff>1295400</xdr:rowOff>
              </from>
              <to>
                <xdr:col>23</xdr:col>
                <xdr:colOff>998220</xdr:colOff>
                <xdr:row>15</xdr:row>
                <xdr:rowOff>1805940</xdr:rowOff>
              </to>
            </anchor>
          </objectPr>
        </oleObject>
      </mc:Choice>
      <mc:Fallback>
        <oleObject progId="Acrobat Document" dvAspect="DVASPECT_ICON" shapeId="1047" r:id="rId44"/>
      </mc:Fallback>
    </mc:AlternateContent>
    <mc:AlternateContent xmlns:mc="http://schemas.openxmlformats.org/markup-compatibility/2006">
      <mc:Choice Requires="x14">
        <oleObject progId="Acrobat Document" dvAspect="DVASPECT_ICON" shapeId="1048" r:id="rId46">
          <objectPr defaultSize="0" autoPict="0" r:id="rId47">
            <anchor moveWithCells="1">
              <from>
                <xdr:col>23</xdr:col>
                <xdr:colOff>266700</xdr:colOff>
                <xdr:row>15</xdr:row>
                <xdr:rowOff>1866900</xdr:rowOff>
              </from>
              <to>
                <xdr:col>23</xdr:col>
                <xdr:colOff>982980</xdr:colOff>
                <xdr:row>15</xdr:row>
                <xdr:rowOff>2392680</xdr:rowOff>
              </to>
            </anchor>
          </objectPr>
        </oleObject>
      </mc:Choice>
      <mc:Fallback>
        <oleObject progId="Acrobat Document" dvAspect="DVASPECT_ICON" shapeId="1048" r:id="rId46"/>
      </mc:Fallback>
    </mc:AlternateContent>
    <mc:AlternateContent xmlns:mc="http://schemas.openxmlformats.org/markup-compatibility/2006">
      <mc:Choice Requires="x14">
        <oleObject progId="Acrobat Document" dvAspect="DVASPECT_ICON" shapeId="1049" r:id="rId48">
          <objectPr defaultSize="0" autoPict="0" r:id="rId49">
            <anchor moveWithCells="1">
              <from>
                <xdr:col>23</xdr:col>
                <xdr:colOff>259080</xdr:colOff>
                <xdr:row>15</xdr:row>
                <xdr:rowOff>2491740</xdr:rowOff>
              </from>
              <to>
                <xdr:col>23</xdr:col>
                <xdr:colOff>982980</xdr:colOff>
                <xdr:row>15</xdr:row>
                <xdr:rowOff>3025140</xdr:rowOff>
              </to>
            </anchor>
          </objectPr>
        </oleObject>
      </mc:Choice>
      <mc:Fallback>
        <oleObject progId="Acrobat Document" dvAspect="DVASPECT_ICON" shapeId="1049" r:id="rId48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Лист2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Mahamadjon Haydarov</dc:creator>
  <cp:lastModifiedBy>Shakhzod Mamasadikov</cp:lastModifiedBy>
  <dcterms:created xsi:type="dcterms:W3CDTF">2022-11-30T06:03:43Z</dcterms:created>
  <dcterms:modified xsi:type="dcterms:W3CDTF">2023-12-19T06:16:02Z</dcterms:modified>
</cp:coreProperties>
</file>